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at Elena\Mg\ועדת היגוי 2024\תקציב\"/>
    </mc:Choice>
  </mc:AlternateContent>
  <xr:revisionPtr revIDLastSave="0" documentId="13_ncr:1_{131C61D1-B0A7-43D2-BA25-94B6D1EBAA9B}" xr6:coauthVersionLast="47" xr6:coauthVersionMax="47" xr10:uidLastSave="{00000000-0000-0000-0000-000000000000}"/>
  <bookViews>
    <workbookView xWindow="-120" yWindow="-120" windowWidth="29040" windowHeight="15840" xr2:uid="{490C9526-5AC7-47E9-B859-422A494C583A}"/>
  </bookViews>
  <sheets>
    <sheet name="תקציב" sheetId="7" r:id="rId1"/>
    <sheet name="גאנט" sheetId="2" r:id="rId2"/>
  </sheets>
  <definedNames>
    <definedName name="_xlnm.Print_Area" localSheetId="1">גאנט!$A$2:$AJ$21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7" l="1"/>
  <c r="F13" i="7"/>
  <c r="F14" i="7" s="1"/>
  <c r="F15" i="7" s="1"/>
  <c r="F16" i="7" s="1"/>
  <c r="G13" i="7"/>
  <c r="E14" i="7"/>
  <c r="G14" i="7"/>
  <c r="G15" i="7" s="1"/>
  <c r="G16" i="7" s="1"/>
  <c r="E15" i="7"/>
  <c r="E16" i="7"/>
  <c r="E19" i="7"/>
  <c r="E21" i="7"/>
  <c r="E23" i="7" s="1"/>
  <c r="F21" i="7"/>
  <c r="F23" i="7" s="1"/>
  <c r="G21" i="7"/>
  <c r="G23" i="7" s="1"/>
  <c r="H20" i="7" l="1"/>
  <c r="H18" i="7"/>
  <c r="H12" i="7"/>
  <c r="H11" i="7"/>
  <c r="H10" i="7"/>
  <c r="H9" i="7"/>
  <c r="H8" i="7"/>
  <c r="H7" i="7"/>
  <c r="H6" i="7"/>
  <c r="H5" i="7"/>
  <c r="H4" i="7"/>
  <c r="H13" i="7" l="1"/>
  <c r="H19" i="7"/>
  <c r="H21" i="7" s="1"/>
  <c r="H14" i="7" l="1"/>
  <c r="H15" i="7" s="1"/>
  <c r="H16" i="7" s="1"/>
  <c r="H23" i="7" s="1"/>
</calcChain>
</file>

<file path=xl/sharedStrings.xml><?xml version="1.0" encoding="utf-8"?>
<sst xmlns="http://schemas.openxmlformats.org/spreadsheetml/2006/main" count="68" uniqueCount="61">
  <si>
    <t>שנה 1</t>
  </si>
  <si>
    <t>שנה 2</t>
  </si>
  <si>
    <t>שנה 3</t>
  </si>
  <si>
    <t>סה"כ</t>
  </si>
  <si>
    <t>אקדמיה</t>
  </si>
  <si>
    <t>מהנדסים</t>
  </si>
  <si>
    <t>מנהל פרויקט</t>
  </si>
  <si>
    <t>מפעיל פיילוט</t>
  </si>
  <si>
    <t>כח אדם חיצוני</t>
  </si>
  <si>
    <t>פיילוט</t>
  </si>
  <si>
    <t>קו מים רכים</t>
  </si>
  <si>
    <t>בצ"מ 15%</t>
  </si>
  <si>
    <t>חומרים</t>
  </si>
  <si>
    <t>בדיקות מעבדה</t>
  </si>
  <si>
    <t>חודש</t>
  </si>
  <si>
    <t>חומרי גלם</t>
  </si>
  <si>
    <t>איתור ספקים ורכש חומרים לשלב המעבדה</t>
  </si>
  <si>
    <t>התקשרות עם מכון אקדמי</t>
  </si>
  <si>
    <t>השמשת מערכת עמודות</t>
  </si>
  <si>
    <t>המסת מלחים</t>
  </si>
  <si>
    <t>ניסוי מעבדה - דולומיט</t>
  </si>
  <si>
    <t>בניית מערכת המסת אבקה</t>
  </si>
  <si>
    <t>ניסוי מעבדה - מגנזיום אוקסיד/הידרוקסיד</t>
  </si>
  <si>
    <t>דו"ח</t>
  </si>
  <si>
    <t>מעגן מיכאל</t>
  </si>
  <si>
    <t>ביצוע התקשרות</t>
  </si>
  <si>
    <t>מעקב אחר ביצועי הפיילוט והחישובים הכלכליים</t>
  </si>
  <si>
    <t>מינוי מנהל פרויקט</t>
  </si>
  <si>
    <t>תכנון מתקן, הכנת תיק מכרז ואישור ועדת מכרזים</t>
  </si>
  <si>
    <t>פרסום מכרז</t>
  </si>
  <si>
    <t>חתימת חוזה עם קבלן זוכה</t>
  </si>
  <si>
    <t>הוצאת היתרים נדרשים</t>
  </si>
  <si>
    <t>גיוס מפעיל/סטודנט</t>
  </si>
  <si>
    <t>רכש חומרי גלם, ריאגנטים וציוד מעבדה</t>
  </si>
  <si>
    <t>בניית המתקן בחצר הקבלן</t>
  </si>
  <si>
    <t>התקנה בשטח</t>
  </si>
  <si>
    <t>הרצה ומסירה</t>
  </si>
  <si>
    <t>פיילוט דולומיט</t>
  </si>
  <si>
    <t>דו"ח מסכם</t>
  </si>
  <si>
    <t>תקורה 15%</t>
  </si>
  <si>
    <t>הפרשה לרשות המים 4%</t>
  </si>
  <si>
    <t>סה"כ כולל תקורה</t>
  </si>
  <si>
    <t>כח אדם פנימי</t>
  </si>
  <si>
    <t>ציוד למעבדת שטח ומדים ניידים</t>
  </si>
  <si>
    <t>כולל כל החומרים, הובלות, ריאגנטים למדידות שטח</t>
  </si>
  <si>
    <t>פנימיות וחיצוניות</t>
  </si>
  <si>
    <t>ניסוי מעבדה בטכניון במשך שנה</t>
  </si>
  <si>
    <t>סטודנט</t>
  </si>
  <si>
    <t>סה"כ כולל תקורה והפרשה לרשות המים</t>
  </si>
  <si>
    <t>הנחת קו עילי 450 מ' בתוך שרוול, כולל אביזרים, פתיחת וסגירת כבישים, וכו'</t>
  </si>
  <si>
    <t>מס"ד</t>
  </si>
  <si>
    <t>קטגוריה</t>
  </si>
  <si>
    <t>פירוט</t>
  </si>
  <si>
    <t>סה"כ הנחת קו מים רכים וקניית מים רכים</t>
  </si>
  <si>
    <t>סה"כ עלות הפרויקט</t>
  </si>
  <si>
    <t>עלות מים רכים ממתקן שורק</t>
  </si>
  <si>
    <t>ציוד ותשתיות</t>
  </si>
  <si>
    <t>פיילוט ותשתיות כולל תכנון ובצ"מ</t>
  </si>
  <si>
    <t>אספקת מים רכים ממתקן ההתפלה (3 מק"ש, תעריף 2.9 ₪ בהנחה לשנת 2028)</t>
  </si>
  <si>
    <t>ועדת היגוי מגנזיום - גאנט כולל לבחינת כל השיטות להוספת מגנזיום למים מותפלים, 28.07.2025</t>
  </si>
  <si>
    <r>
      <t xml:space="preserve">ועדת היגוי מגנזיום - תקציב כולל לבחינת כל השיטות להוספת מגנזיום למים מותפלים, 28.07.25
</t>
    </r>
    <r>
      <rPr>
        <b/>
        <sz val="16"/>
        <color rgb="FFFF0000"/>
        <rFont val="Arial"/>
        <family val="2"/>
        <scheme val="minor"/>
      </rPr>
      <t>לעיון חברי וועדת ההיגוי בלבד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</si>
</sst>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2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Arial"/>
      <family val="2"/>
      <scheme val="minor"/>
    </font>
    <font>
      <sz val="1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Arial"/>
      <family val="2"/>
      <scheme val="minor"/>
    </font>
    <font>
      <sz val="18"/>
      <color theme="1"/>
      <name val="David"/>
      <family val="2"/>
      <charset val="177"/>
    </font>
    <font>
      <b/>
      <sz val="11"/>
      <color rgb="FF0D0D0D"/>
      <name val="Arial"/>
      <family val="2"/>
      <scheme val="minor"/>
    </font>
    <font>
      <sz val="11"/>
      <color theme="1"/>
      <name val="Arial"/>
      <family val="2"/>
    </font>
    <font>
      <b/>
      <sz val="11"/>
      <color rgb="FF0D0D0D"/>
      <name val="Arial"/>
      <family val="2"/>
    </font>
    <font>
      <sz val="11"/>
      <color theme="1"/>
      <name val="Symbol"/>
      <family val="1"/>
      <charset val="2"/>
    </font>
    <font>
      <sz val="11"/>
      <color rgb="FF0D0D0D"/>
      <name val="Arial"/>
      <family val="2"/>
    </font>
    <font>
      <sz val="20"/>
      <color theme="1"/>
      <name val="Arial"/>
      <family val="2"/>
      <scheme val="minor"/>
    </font>
    <font>
      <b/>
      <sz val="11"/>
      <name val="Arial"/>
      <family val="2"/>
      <scheme val="minor"/>
    </font>
    <font>
      <u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2" borderId="23" xfId="0" applyFont="1" applyFill="1" applyBorder="1" applyAlignment="1">
      <alignment horizontal="center" vertical="center" wrapText="1" readingOrder="1"/>
    </xf>
    <xf numFmtId="0" fontId="9" fillId="0" borderId="24" xfId="0" applyFont="1" applyBorder="1" applyAlignment="1">
      <alignment horizontal="center" vertical="center" wrapText="1" readingOrder="1"/>
    </xf>
    <xf numFmtId="0" fontId="9" fillId="0" borderId="25" xfId="0" applyFont="1" applyBorder="1" applyAlignment="1">
      <alignment horizontal="center" vertical="center" wrapText="1" readingOrder="1"/>
    </xf>
    <xf numFmtId="0" fontId="9" fillId="0" borderId="26" xfId="0" applyFont="1" applyBorder="1" applyAlignment="1">
      <alignment horizontal="center" vertical="center" wrapText="1" readingOrder="1"/>
    </xf>
    <xf numFmtId="0" fontId="9" fillId="0" borderId="27" xfId="0" applyFont="1" applyBorder="1" applyAlignment="1">
      <alignment horizontal="center" vertical="center" wrapText="1" readingOrder="1"/>
    </xf>
    <xf numFmtId="0" fontId="5" fillId="0" borderId="0" xfId="0" applyFont="1"/>
    <xf numFmtId="0" fontId="10" fillId="0" borderId="0" xfId="0" applyFont="1"/>
    <xf numFmtId="0" fontId="9" fillId="3" borderId="28" xfId="0" applyFont="1" applyFill="1" applyBorder="1" applyAlignment="1">
      <alignment horizontal="center" vertical="center" wrapText="1" readingOrder="2"/>
    </xf>
    <xf numFmtId="0" fontId="12" fillId="0" borderId="2" xfId="0" applyFont="1" applyBorder="1" applyAlignment="1">
      <alignment vertical="center" wrapText="1" readingOrder="2"/>
    </xf>
    <xf numFmtId="0" fontId="12" fillId="0" borderId="31" xfId="0" applyFont="1" applyBorder="1" applyAlignment="1">
      <alignment vertical="center" readingOrder="2"/>
    </xf>
    <xf numFmtId="0" fontId="12" fillId="0" borderId="30" xfId="0" applyFont="1" applyBorder="1" applyAlignment="1">
      <alignment vertical="center" wrapText="1" readingOrder="2"/>
    </xf>
    <xf numFmtId="0" fontId="12" fillId="0" borderId="2" xfId="0" applyFont="1" applyBorder="1" applyAlignment="1">
      <alignment horizontal="left" vertical="center" wrapText="1" readingOrder="2"/>
    </xf>
    <xf numFmtId="0" fontId="12" fillId="0" borderId="31" xfId="0" applyFont="1" applyBorder="1" applyAlignment="1">
      <alignment horizontal="left" vertical="center" wrapText="1" readingOrder="2"/>
    </xf>
    <xf numFmtId="0" fontId="12" fillId="0" borderId="3" xfId="0" applyFont="1" applyBorder="1" applyAlignment="1">
      <alignment horizontal="left" vertical="center" wrapText="1" readingOrder="2"/>
    </xf>
    <xf numFmtId="0" fontId="13" fillId="0" borderId="0" xfId="0" applyFont="1"/>
    <xf numFmtId="0" fontId="12" fillId="0" borderId="17" xfId="0" applyFont="1" applyBorder="1" applyAlignment="1">
      <alignment vertical="center" wrapText="1" readingOrder="2"/>
    </xf>
    <xf numFmtId="0" fontId="12" fillId="0" borderId="34" xfId="0" applyFont="1" applyBorder="1" applyAlignment="1">
      <alignment vertical="center" wrapText="1" readingOrder="2"/>
    </xf>
    <xf numFmtId="0" fontId="12" fillId="0" borderId="33" xfId="0" applyFont="1" applyBorder="1" applyAlignment="1">
      <alignment vertical="center" wrapText="1" readingOrder="2"/>
    </xf>
    <xf numFmtId="0" fontId="12" fillId="0" borderId="17" xfId="0" applyFont="1" applyBorder="1" applyAlignment="1">
      <alignment horizontal="left" vertical="center" wrapText="1" readingOrder="2"/>
    </xf>
    <xf numFmtId="0" fontId="12" fillId="0" borderId="34" xfId="0" applyFont="1" applyBorder="1" applyAlignment="1">
      <alignment horizontal="left" vertical="center" wrapText="1" readingOrder="2"/>
    </xf>
    <xf numFmtId="0" fontId="12" fillId="0" borderId="18" xfId="0" applyFont="1" applyBorder="1" applyAlignment="1">
      <alignment horizontal="left" vertical="center" wrapText="1" readingOrder="2"/>
    </xf>
    <xf numFmtId="0" fontId="12" fillId="0" borderId="19" xfId="0" applyFont="1" applyBorder="1" applyAlignment="1">
      <alignment vertical="center" wrapText="1" readingOrder="2"/>
    </xf>
    <xf numFmtId="0" fontId="12" fillId="0" borderId="8" xfId="0" applyFont="1" applyBorder="1" applyAlignment="1">
      <alignment vertical="center" wrapText="1" readingOrder="2"/>
    </xf>
    <xf numFmtId="0" fontId="11" fillId="0" borderId="8" xfId="0" applyFont="1" applyBorder="1" applyAlignment="1">
      <alignment vertical="center" wrapText="1" readingOrder="2"/>
    </xf>
    <xf numFmtId="0" fontId="11" fillId="0" borderId="8" xfId="0" applyFont="1" applyBorder="1" applyAlignment="1">
      <alignment horizontal="left" vertical="center" wrapText="1" readingOrder="2"/>
    </xf>
    <xf numFmtId="0" fontId="10" fillId="0" borderId="8" xfId="0" applyFont="1" applyBorder="1"/>
    <xf numFmtId="0" fontId="11" fillId="0" borderId="37" xfId="0" applyFont="1" applyBorder="1" applyAlignment="1">
      <alignment vertical="center" wrapText="1" readingOrder="2"/>
    </xf>
    <xf numFmtId="0" fontId="11" fillId="0" borderId="19" xfId="0" applyFont="1" applyBorder="1" applyAlignment="1">
      <alignment vertical="center" wrapText="1" readingOrder="2"/>
    </xf>
    <xf numFmtId="0" fontId="12" fillId="0" borderId="8" xfId="0" applyFont="1" applyBorder="1" applyAlignment="1">
      <alignment horizontal="left" vertical="center" wrapText="1" readingOrder="2"/>
    </xf>
    <xf numFmtId="0" fontId="12" fillId="0" borderId="37" xfId="0" applyFont="1" applyBorder="1" applyAlignment="1">
      <alignment horizontal="left" vertical="center" wrapText="1" readingOrder="2"/>
    </xf>
    <xf numFmtId="0" fontId="12" fillId="0" borderId="9" xfId="0" applyFont="1" applyBorder="1" applyAlignment="1">
      <alignment horizontal="left" vertical="center" wrapText="1" readingOrder="2"/>
    </xf>
    <xf numFmtId="0" fontId="11" fillId="0" borderId="8" xfId="0" applyFont="1" applyBorder="1" applyAlignment="1">
      <alignment horizontal="center" vertical="center" wrapText="1" readingOrder="2"/>
    </xf>
    <xf numFmtId="0" fontId="12" fillId="0" borderId="41" xfId="0" applyFont="1" applyBorder="1" applyAlignment="1">
      <alignment vertical="center" wrapText="1" readingOrder="2"/>
    </xf>
    <xf numFmtId="0" fontId="12" fillId="0" borderId="11" xfId="0" applyFont="1" applyBorder="1" applyAlignment="1">
      <alignment vertical="center" wrapText="1" readingOrder="2"/>
    </xf>
    <xf numFmtId="0" fontId="11" fillId="0" borderId="11" xfId="0" applyFont="1" applyBorder="1" applyAlignment="1">
      <alignment vertical="center" wrapText="1" readingOrder="2"/>
    </xf>
    <xf numFmtId="0" fontId="11" fillId="5" borderId="11" xfId="0" applyFont="1" applyFill="1" applyBorder="1" applyAlignment="1">
      <alignment vertical="center" wrapText="1" readingOrder="2"/>
    </xf>
    <xf numFmtId="0" fontId="10" fillId="0" borderId="11" xfId="0" applyFont="1" applyBorder="1"/>
    <xf numFmtId="0" fontId="11" fillId="0" borderId="42" xfId="0" applyFont="1" applyBorder="1" applyAlignment="1">
      <alignment vertical="center" wrapText="1" readingOrder="2"/>
    </xf>
    <xf numFmtId="0" fontId="10" fillId="0" borderId="10" xfId="0" applyFont="1" applyBorder="1"/>
    <xf numFmtId="0" fontId="13" fillId="0" borderId="11" xfId="0" applyFont="1" applyBorder="1"/>
    <xf numFmtId="0" fontId="12" fillId="0" borderId="12" xfId="0" applyFont="1" applyBorder="1" applyAlignment="1">
      <alignment vertical="center" wrapText="1" readingOrder="2"/>
    </xf>
    <xf numFmtId="0" fontId="9" fillId="6" borderId="28" xfId="0" applyFont="1" applyFill="1" applyBorder="1" applyAlignment="1">
      <alignment horizontal="center" vertical="center" wrapText="1" readingOrder="2"/>
    </xf>
    <xf numFmtId="0" fontId="13" fillId="0" borderId="2" xfId="0" applyFont="1" applyBorder="1"/>
    <xf numFmtId="0" fontId="13" fillId="0" borderId="31" xfId="0" applyFont="1" applyBorder="1"/>
    <xf numFmtId="0" fontId="11" fillId="0" borderId="5" xfId="0" applyFont="1" applyBorder="1" applyAlignment="1">
      <alignment vertical="center" wrapText="1" readingOrder="2"/>
    </xf>
    <xf numFmtId="0" fontId="10" fillId="0" borderId="5" xfId="0" applyFont="1" applyBorder="1"/>
    <xf numFmtId="0" fontId="10" fillId="0" borderId="44" xfId="0" applyFont="1" applyBorder="1"/>
    <xf numFmtId="0" fontId="10" fillId="0" borderId="45" xfId="0" applyFont="1" applyBorder="1"/>
    <xf numFmtId="0" fontId="11" fillId="0" borderId="45" xfId="0" applyFont="1" applyBorder="1" applyAlignment="1">
      <alignment vertical="center" wrapText="1" readingOrder="2"/>
    </xf>
    <xf numFmtId="0" fontId="11" fillId="0" borderId="5" xfId="0" applyFont="1" applyBorder="1" applyAlignment="1">
      <alignment horizontal="left" vertical="center" wrapText="1" readingOrder="2"/>
    </xf>
    <xf numFmtId="0" fontId="11" fillId="0" borderId="6" xfId="0" applyFont="1" applyBorder="1" applyAlignment="1">
      <alignment horizontal="left" vertical="center" wrapText="1" readingOrder="2"/>
    </xf>
    <xf numFmtId="0" fontId="10" fillId="0" borderId="37" xfId="0" applyFont="1" applyBorder="1"/>
    <xf numFmtId="0" fontId="10" fillId="0" borderId="19" xfId="0" applyFont="1" applyBorder="1"/>
    <xf numFmtId="0" fontId="11" fillId="0" borderId="9" xfId="0" applyFont="1" applyBorder="1" applyAlignment="1">
      <alignment horizontal="left" vertical="center" wrapText="1" readingOrder="2"/>
    </xf>
    <xf numFmtId="0" fontId="10" fillId="0" borderId="7" xfId="0" applyFont="1" applyBorder="1"/>
    <xf numFmtId="0" fontId="11" fillId="0" borderId="37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right" vertical="center" wrapText="1" readingOrder="2"/>
    </xf>
    <xf numFmtId="0" fontId="11" fillId="0" borderId="7" xfId="0" applyFont="1" applyBorder="1" applyAlignment="1">
      <alignment vertical="center" wrapText="1" readingOrder="2"/>
    </xf>
    <xf numFmtId="0" fontId="11" fillId="0" borderId="22" xfId="0" applyFont="1" applyBorder="1" applyAlignment="1">
      <alignment vertical="center" wrapText="1" readingOrder="2"/>
    </xf>
    <xf numFmtId="0" fontId="11" fillId="0" borderId="22" xfId="0" applyFont="1" applyBorder="1" applyAlignment="1">
      <alignment horizontal="left" vertical="center" wrapText="1" readingOrder="2"/>
    </xf>
    <xf numFmtId="0" fontId="11" fillId="0" borderId="9" xfId="0" applyFont="1" applyBorder="1" applyAlignment="1">
      <alignment vertical="center" wrapText="1" readingOrder="2"/>
    </xf>
    <xf numFmtId="0" fontId="11" fillId="0" borderId="37" xfId="0" applyFont="1" applyBorder="1" applyAlignment="1">
      <alignment horizontal="left" vertical="center" wrapText="1" readingOrder="2"/>
    </xf>
    <xf numFmtId="0" fontId="11" fillId="4" borderId="8" xfId="0" applyFont="1" applyFill="1" applyBorder="1" applyAlignment="1">
      <alignment vertical="center" wrapText="1" readingOrder="2"/>
    </xf>
    <xf numFmtId="0" fontId="11" fillId="0" borderId="47" xfId="0" applyFont="1" applyBorder="1" applyAlignment="1">
      <alignment horizontal="left" vertical="center" wrapText="1" readingOrder="2"/>
    </xf>
    <xf numFmtId="0" fontId="11" fillId="0" borderId="10" xfId="0" applyFont="1" applyBorder="1" applyAlignment="1">
      <alignment horizontal="center" vertical="center" wrapText="1" readingOrder="2"/>
    </xf>
    <xf numFmtId="0" fontId="11" fillId="0" borderId="11" xfId="0" applyFont="1" applyBorder="1" applyAlignment="1">
      <alignment horizontal="center" vertical="center" wrapText="1" readingOrder="2"/>
    </xf>
    <xf numFmtId="0" fontId="11" fillId="0" borderId="12" xfId="0" applyFont="1" applyBorder="1" applyAlignment="1">
      <alignment horizontal="center" vertical="center" wrapText="1" readingOrder="2"/>
    </xf>
    <xf numFmtId="0" fontId="11" fillId="4" borderId="11" xfId="0" applyFont="1" applyFill="1" applyBorder="1" applyAlignment="1">
      <alignment vertical="center" wrapText="1" readingOrder="2"/>
    </xf>
    <xf numFmtId="0" fontId="11" fillId="0" borderId="41" xfId="0" applyFont="1" applyBorder="1" applyAlignment="1">
      <alignment vertical="center" wrapText="1" readingOrder="2"/>
    </xf>
    <xf numFmtId="0" fontId="15" fillId="0" borderId="0" xfId="0" applyFont="1"/>
    <xf numFmtId="0" fontId="16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4" fontId="20" fillId="0" borderId="0" xfId="0" applyNumberFormat="1" applyFon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right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 wrapText="1" readingOrder="2"/>
    </xf>
    <xf numFmtId="164" fontId="2" fillId="0" borderId="0" xfId="0" applyNumberFormat="1" applyFont="1" applyAlignment="1">
      <alignment horizontal="center" vertical="center" readingOrder="2"/>
    </xf>
    <xf numFmtId="0" fontId="2" fillId="2" borderId="8" xfId="0" applyFont="1" applyFill="1" applyBorder="1" applyAlignment="1">
      <alignment horizontal="right" vertical="center" wrapText="1" readingOrder="2"/>
    </xf>
    <xf numFmtId="164" fontId="4" fillId="2" borderId="9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4" fontId="21" fillId="2" borderId="15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4" fontId="1" fillId="2" borderId="49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64" fontId="4" fillId="0" borderId="51" xfId="0" applyNumberFormat="1" applyFont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164" fontId="23" fillId="0" borderId="17" xfId="0" applyNumberFormat="1" applyFont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/>
    </xf>
    <xf numFmtId="164" fontId="23" fillId="0" borderId="8" xfId="0" applyNumberFormat="1" applyFont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164" fontId="23" fillId="2" borderId="11" xfId="0" applyNumberFormat="1" applyFont="1" applyFill="1" applyBorder="1" applyAlignment="1">
      <alignment horizontal="center" vertical="center"/>
    </xf>
    <xf numFmtId="164" fontId="23" fillId="0" borderId="14" xfId="0" applyNumberFormat="1" applyFont="1" applyBorder="1" applyAlignment="1">
      <alignment horizontal="center" vertical="center"/>
    </xf>
    <xf numFmtId="164" fontId="23" fillId="2" borderId="14" xfId="0" applyNumberFormat="1" applyFont="1" applyFill="1" applyBorder="1" applyAlignment="1">
      <alignment horizontal="center" vertical="center"/>
    </xf>
    <xf numFmtId="164" fontId="23" fillId="0" borderId="50" xfId="0" applyNumberFormat="1" applyFont="1" applyBorder="1" applyAlignment="1">
      <alignment horizontal="center" vertical="center"/>
    </xf>
    <xf numFmtId="164" fontId="23" fillId="2" borderId="2" xfId="0" applyNumberFormat="1" applyFont="1" applyFill="1" applyBorder="1" applyAlignment="1">
      <alignment horizontal="center" vertical="center"/>
    </xf>
    <xf numFmtId="164" fontId="23" fillId="2" borderId="5" xfId="0" applyNumberFormat="1" applyFont="1" applyFill="1" applyBorder="1" applyAlignment="1">
      <alignment horizontal="center" vertical="center"/>
    </xf>
    <xf numFmtId="164" fontId="24" fillId="2" borderId="11" xfId="0" applyNumberFormat="1" applyFont="1" applyFill="1" applyBorder="1" applyAlignment="1">
      <alignment horizontal="center" vertical="center"/>
    </xf>
    <xf numFmtId="164" fontId="23" fillId="0" borderId="25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 readingOrder="2"/>
    </xf>
    <xf numFmtId="0" fontId="2" fillId="0" borderId="8" xfId="0" applyFont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2" fillId="0" borderId="50" xfId="0" applyFont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 readingOrder="2"/>
    </xf>
    <xf numFmtId="0" fontId="22" fillId="0" borderId="0" xfId="0" applyFont="1" applyAlignment="1">
      <alignment horizontal="right" vertical="center" wrapText="1" readingOrder="2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right" vertical="center" wrapText="1"/>
    </xf>
    <xf numFmtId="164" fontId="23" fillId="7" borderId="0" xfId="0" applyNumberFormat="1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vertical="center"/>
    </xf>
    <xf numFmtId="0" fontId="25" fillId="2" borderId="2" xfId="0" applyFont="1" applyFill="1" applyBorder="1" applyAlignment="1">
      <alignment horizontal="center" vertical="center" wrapText="1" readingOrder="2"/>
    </xf>
    <xf numFmtId="164" fontId="25" fillId="2" borderId="2" xfId="0" applyNumberFormat="1" applyFont="1" applyFill="1" applyBorder="1" applyAlignment="1">
      <alignment horizontal="center" vertical="center" wrapText="1"/>
    </xf>
    <xf numFmtId="164" fontId="25" fillId="2" borderId="3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11" fillId="3" borderId="29" xfId="0" applyFont="1" applyFill="1" applyBorder="1" applyAlignment="1">
      <alignment horizontal="center" vertical="center" wrapText="1" readingOrder="2"/>
    </xf>
    <xf numFmtId="0" fontId="11" fillId="3" borderId="20" xfId="0" applyFont="1" applyFill="1" applyBorder="1" applyAlignment="1">
      <alignment horizontal="center" vertical="center" wrapText="1" readingOrder="2"/>
    </xf>
    <xf numFmtId="0" fontId="11" fillId="3" borderId="30" xfId="0" applyFont="1" applyFill="1" applyBorder="1" applyAlignment="1">
      <alignment horizontal="center" vertical="center" wrapText="1" readingOrder="2"/>
    </xf>
    <xf numFmtId="0" fontId="9" fillId="5" borderId="32" xfId="0" applyFont="1" applyFill="1" applyBorder="1" applyAlignment="1">
      <alignment horizontal="center" vertical="center" wrapText="1" readingOrder="2"/>
    </xf>
    <xf numFmtId="0" fontId="9" fillId="5" borderId="35" xfId="0" applyFont="1" applyFill="1" applyBorder="1" applyAlignment="1">
      <alignment horizontal="center" vertical="center" wrapText="1" readingOrder="2"/>
    </xf>
    <xf numFmtId="0" fontId="9" fillId="5" borderId="40" xfId="0" applyFont="1" applyFill="1" applyBorder="1" applyAlignment="1">
      <alignment horizontal="center" vertical="center" wrapText="1" readingOrder="2"/>
    </xf>
    <xf numFmtId="0" fontId="11" fillId="5" borderId="33" xfId="0" applyFont="1" applyFill="1" applyBorder="1" applyAlignment="1">
      <alignment horizontal="center" vertical="center" wrapText="1" readingOrder="2"/>
    </xf>
    <xf numFmtId="0" fontId="11" fillId="5" borderId="17" xfId="0" applyFont="1" applyFill="1" applyBorder="1" applyAlignment="1">
      <alignment horizontal="center" vertical="center" wrapText="1" readingOrder="2"/>
    </xf>
    <xf numFmtId="0" fontId="11" fillId="5" borderId="36" xfId="0" applyFont="1" applyFill="1" applyBorder="1" applyAlignment="1">
      <alignment horizontal="center" vertical="center" wrapText="1" readingOrder="2"/>
    </xf>
    <xf numFmtId="0" fontId="11" fillId="5" borderId="19" xfId="0" applyFont="1" applyFill="1" applyBorder="1" applyAlignment="1">
      <alignment horizontal="center" vertical="center" wrapText="1" readingOrder="2"/>
    </xf>
    <xf numFmtId="0" fontId="11" fillId="5" borderId="38" xfId="0" applyFont="1" applyFill="1" applyBorder="1" applyAlignment="1">
      <alignment horizontal="center" vertical="center" wrapText="1" readingOrder="2"/>
    </xf>
    <xf numFmtId="0" fontId="11" fillId="5" borderId="39" xfId="0" applyFont="1" applyFill="1" applyBorder="1" applyAlignment="1">
      <alignment horizontal="center" vertical="center" wrapText="1" readingOrder="2"/>
    </xf>
    <xf numFmtId="0" fontId="9" fillId="4" borderId="23" xfId="0" applyFont="1" applyFill="1" applyBorder="1" applyAlignment="1">
      <alignment horizontal="center" vertical="center" wrapText="1" readingOrder="2"/>
    </xf>
    <xf numFmtId="0" fontId="9" fillId="4" borderId="46" xfId="0" applyFont="1" applyFill="1" applyBorder="1" applyAlignment="1">
      <alignment horizontal="center" vertical="center" wrapText="1" readingOrder="2"/>
    </xf>
    <xf numFmtId="0" fontId="9" fillId="4" borderId="48" xfId="0" applyFont="1" applyFill="1" applyBorder="1" applyAlignment="1">
      <alignment horizontal="center" vertical="center" wrapText="1" readingOrder="2"/>
    </xf>
    <xf numFmtId="0" fontId="11" fillId="4" borderId="4" xfId="0" applyFont="1" applyFill="1" applyBorder="1" applyAlignment="1">
      <alignment horizontal="center" vertical="center" wrapText="1" readingOrder="2"/>
    </xf>
    <xf numFmtId="0" fontId="11" fillId="4" borderId="5" xfId="0" applyFont="1" applyFill="1" applyBorder="1" applyAlignment="1">
      <alignment horizontal="center" vertical="center" wrapText="1" readingOrder="2"/>
    </xf>
    <xf numFmtId="0" fontId="11" fillId="4" borderId="7" xfId="0" applyFont="1" applyFill="1" applyBorder="1" applyAlignment="1">
      <alignment horizontal="center" vertical="center" wrapText="1" readingOrder="2"/>
    </xf>
    <xf numFmtId="0" fontId="11" fillId="4" borderId="8" xfId="0" applyFont="1" applyFill="1" applyBorder="1" applyAlignment="1">
      <alignment horizontal="center" vertical="center" wrapText="1" readingOrder="2"/>
    </xf>
    <xf numFmtId="0" fontId="11" fillId="4" borderId="37" xfId="0" applyFont="1" applyFill="1" applyBorder="1" applyAlignment="1">
      <alignment horizontal="center" vertical="center" wrapText="1" readingOrder="2"/>
    </xf>
    <xf numFmtId="0" fontId="11" fillId="4" borderId="19" xfId="0" applyFont="1" applyFill="1" applyBorder="1" applyAlignment="1">
      <alignment horizontal="center" vertical="center" wrapText="1" readingOrder="2"/>
    </xf>
    <xf numFmtId="0" fontId="11" fillId="4" borderId="36" xfId="0" applyFont="1" applyFill="1" applyBorder="1" applyAlignment="1">
      <alignment horizontal="center" vertical="center" wrapText="1" readingOrder="2"/>
    </xf>
    <xf numFmtId="0" fontId="11" fillId="4" borderId="38" xfId="0" applyFont="1" applyFill="1" applyBorder="1" applyAlignment="1">
      <alignment horizontal="center" vertical="center" wrapText="1" readingOrder="2"/>
    </xf>
    <xf numFmtId="0" fontId="11" fillId="4" borderId="11" xfId="0" applyFont="1" applyFill="1" applyBorder="1" applyAlignment="1">
      <alignment horizontal="center" vertical="center" wrapText="1" readingOrder="2"/>
    </xf>
    <xf numFmtId="0" fontId="11" fillId="4" borderId="12" xfId="0" applyFont="1" applyFill="1" applyBorder="1" applyAlignment="1">
      <alignment horizontal="center" vertical="center" wrapText="1" readingOrder="2"/>
    </xf>
    <xf numFmtId="0" fontId="11" fillId="6" borderId="29" xfId="0" applyFont="1" applyFill="1" applyBorder="1" applyAlignment="1">
      <alignment horizontal="center" vertical="center" wrapText="1" readingOrder="2"/>
    </xf>
    <xf numFmtId="0" fontId="11" fillId="6" borderId="20" xfId="0" applyFont="1" applyFill="1" applyBorder="1" applyAlignment="1">
      <alignment horizontal="center" vertical="center" wrapText="1" readingOrder="2"/>
    </xf>
    <xf numFmtId="0" fontId="11" fillId="6" borderId="30" xfId="0" applyFont="1" applyFill="1" applyBorder="1" applyAlignment="1">
      <alignment horizontal="center" vertical="center" wrapText="1" readingOrder="2"/>
    </xf>
    <xf numFmtId="0" fontId="11" fillId="6" borderId="43" xfId="0" applyFont="1" applyFill="1" applyBorder="1" applyAlignment="1">
      <alignment horizontal="center" vertical="center" wrapText="1" readingOrder="2"/>
    </xf>
    <xf numFmtId="0" fontId="13" fillId="2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2C37-E73C-4C21-8118-5CC900723B6D}">
  <sheetPr>
    <pageSetUpPr fitToPage="1"/>
  </sheetPr>
  <dimension ref="A1:H46"/>
  <sheetViews>
    <sheetView rightToLeft="1" tabSelected="1" zoomScaleNormal="100" workbookViewId="0"/>
  </sheetViews>
  <sheetFormatPr defaultColWidth="9" defaultRowHeight="14.25" x14ac:dyDescent="0.2"/>
  <cols>
    <col min="1" max="1" width="9.875" style="82" bestFit="1" customWidth="1"/>
    <col min="2" max="2" width="6.5" style="82" customWidth="1"/>
    <col min="3" max="3" width="38" style="90" bestFit="1" customWidth="1"/>
    <col min="4" max="4" width="23.625" style="135" customWidth="1"/>
    <col min="5" max="6" width="11" style="84" bestFit="1" customWidth="1"/>
    <col min="7" max="7" width="10.875" style="84" bestFit="1" customWidth="1"/>
    <col min="8" max="8" width="11" style="84" bestFit="1" customWidth="1"/>
    <col min="9" max="16384" width="9" style="82"/>
  </cols>
  <sheetData>
    <row r="1" spans="1:8" ht="15" thickBot="1" x14ac:dyDescent="0.25">
      <c r="A1" s="81">
        <v>45866</v>
      </c>
      <c r="F1" s="85"/>
      <c r="G1" s="85"/>
    </row>
    <row r="2" spans="1:8" ht="44.25" customHeight="1" thickBot="1" x14ac:dyDescent="0.25">
      <c r="A2" s="81"/>
      <c r="B2" s="204" t="s">
        <v>60</v>
      </c>
      <c r="C2" s="160"/>
      <c r="D2" s="160"/>
      <c r="E2" s="160"/>
      <c r="F2" s="160"/>
      <c r="G2" s="160"/>
      <c r="H2" s="161"/>
    </row>
    <row r="3" spans="1:8" s="1" customFormat="1" ht="29.25" customHeight="1" thickBot="1" x14ac:dyDescent="0.25">
      <c r="B3" s="155" t="s">
        <v>50</v>
      </c>
      <c r="C3" s="156" t="s">
        <v>51</v>
      </c>
      <c r="D3" s="157" t="s">
        <v>52</v>
      </c>
      <c r="E3" s="158" t="s">
        <v>0</v>
      </c>
      <c r="F3" s="158" t="s">
        <v>1</v>
      </c>
      <c r="G3" s="158" t="s">
        <v>2</v>
      </c>
      <c r="H3" s="159" t="s">
        <v>3</v>
      </c>
    </row>
    <row r="4" spans="1:8" x14ac:dyDescent="0.2">
      <c r="B4" s="112">
        <v>1</v>
      </c>
      <c r="C4" s="91" t="s">
        <v>4</v>
      </c>
      <c r="D4" s="83" t="s">
        <v>46</v>
      </c>
      <c r="E4" s="123">
        <v>320040</v>
      </c>
      <c r="F4" s="123">
        <v>80010</v>
      </c>
      <c r="G4" s="123"/>
      <c r="H4" s="86">
        <f t="shared" ref="H4:H12" si="0">SUM(E4:G4)</f>
        <v>400050</v>
      </c>
    </row>
    <row r="5" spans="1:8" x14ac:dyDescent="0.2">
      <c r="B5" s="166">
        <v>2</v>
      </c>
      <c r="C5" s="169" t="s">
        <v>42</v>
      </c>
      <c r="D5" s="96" t="s">
        <v>5</v>
      </c>
      <c r="E5" s="124">
        <v>114000</v>
      </c>
      <c r="F5" s="124">
        <v>125101.95652173915</v>
      </c>
      <c r="G5" s="124">
        <v>114000</v>
      </c>
      <c r="H5" s="98">
        <f t="shared" si="0"/>
        <v>353101.95652173914</v>
      </c>
    </row>
    <row r="6" spans="1:8" x14ac:dyDescent="0.2">
      <c r="B6" s="167"/>
      <c r="C6" s="170"/>
      <c r="D6" s="96" t="s">
        <v>6</v>
      </c>
      <c r="E6" s="124">
        <v>95000</v>
      </c>
      <c r="F6" s="124"/>
      <c r="G6" s="124"/>
      <c r="H6" s="98">
        <f t="shared" si="0"/>
        <v>95000</v>
      </c>
    </row>
    <row r="7" spans="1:8" x14ac:dyDescent="0.2">
      <c r="B7" s="168"/>
      <c r="C7" s="171"/>
      <c r="D7" s="136" t="s">
        <v>7</v>
      </c>
      <c r="E7" s="124"/>
      <c r="F7" s="124">
        <v>54333.333333333328</v>
      </c>
      <c r="G7" s="124">
        <v>108666.66666666666</v>
      </c>
      <c r="H7" s="97">
        <f t="shared" si="0"/>
        <v>163000</v>
      </c>
    </row>
    <row r="8" spans="1:8" x14ac:dyDescent="0.2">
      <c r="B8" s="114">
        <v>3</v>
      </c>
      <c r="C8" s="94" t="s">
        <v>8</v>
      </c>
      <c r="D8" s="137" t="s">
        <v>47</v>
      </c>
      <c r="E8" s="125"/>
      <c r="F8" s="125">
        <v>26666.666666666664</v>
      </c>
      <c r="G8" s="126">
        <v>53333.333333333328</v>
      </c>
      <c r="H8" s="88">
        <f t="shared" si="0"/>
        <v>80000</v>
      </c>
    </row>
    <row r="9" spans="1:8" ht="28.5" x14ac:dyDescent="0.2">
      <c r="B9" s="166">
        <v>4</v>
      </c>
      <c r="C9" s="169" t="s">
        <v>56</v>
      </c>
      <c r="D9" s="136" t="s">
        <v>57</v>
      </c>
      <c r="E9" s="124">
        <v>1178375</v>
      </c>
      <c r="F9" s="124"/>
      <c r="G9" s="124"/>
      <c r="H9" s="117">
        <f t="shared" si="0"/>
        <v>1178375</v>
      </c>
    </row>
    <row r="10" spans="1:8" x14ac:dyDescent="0.2">
      <c r="B10" s="168"/>
      <c r="C10" s="171"/>
      <c r="D10" s="136" t="s">
        <v>43</v>
      </c>
      <c r="E10" s="124"/>
      <c r="F10" s="124">
        <v>45000</v>
      </c>
      <c r="G10" s="124"/>
      <c r="H10" s="98">
        <f t="shared" si="0"/>
        <v>45000</v>
      </c>
    </row>
    <row r="11" spans="1:8" ht="28.5" x14ac:dyDescent="0.2">
      <c r="B11" s="114">
        <v>5</v>
      </c>
      <c r="C11" s="92" t="s">
        <v>12</v>
      </c>
      <c r="D11" s="138" t="s">
        <v>44</v>
      </c>
      <c r="E11" s="125"/>
      <c r="F11" s="125">
        <v>90000</v>
      </c>
      <c r="G11" s="125">
        <v>40000</v>
      </c>
      <c r="H11" s="87">
        <f t="shared" si="0"/>
        <v>130000</v>
      </c>
    </row>
    <row r="12" spans="1:8" s="2" customFormat="1" ht="15" thickBot="1" x14ac:dyDescent="0.25">
      <c r="A12" s="82"/>
      <c r="B12" s="99">
        <v>6</v>
      </c>
      <c r="C12" s="122" t="s">
        <v>13</v>
      </c>
      <c r="D12" s="139" t="s">
        <v>45</v>
      </c>
      <c r="E12" s="127">
        <v>8000</v>
      </c>
      <c r="F12" s="127">
        <v>43333.333333333328</v>
      </c>
      <c r="G12" s="127">
        <v>86666.666666666657</v>
      </c>
      <c r="H12" s="100">
        <f t="shared" si="0"/>
        <v>138000</v>
      </c>
    </row>
    <row r="13" spans="1:8" s="2" customFormat="1" ht="15" thickBot="1" x14ac:dyDescent="0.25">
      <c r="A13" s="82"/>
      <c r="B13" s="115"/>
      <c r="C13" s="93" t="s">
        <v>39</v>
      </c>
      <c r="D13" s="140"/>
      <c r="E13" s="128">
        <f>15%*SUM(E4:E12)</f>
        <v>257312.25</v>
      </c>
      <c r="F13" s="128">
        <f>15%*SUM(F4:F12)</f>
        <v>69666.793478260865</v>
      </c>
      <c r="G13" s="128">
        <f>15%*SUM(G4:G12)</f>
        <v>60399.999999999993</v>
      </c>
      <c r="H13" s="89">
        <f>15%*SUM(H4:H12)</f>
        <v>387379.04347826086</v>
      </c>
    </row>
    <row r="14" spans="1:8" s="1" customFormat="1" ht="31.5" customHeight="1" thickBot="1" x14ac:dyDescent="0.25">
      <c r="B14" s="101"/>
      <c r="C14" s="118" t="s">
        <v>41</v>
      </c>
      <c r="D14" s="141"/>
      <c r="E14" s="129">
        <f>SUM(E4:E13)</f>
        <v>1972727.25</v>
      </c>
      <c r="F14" s="129">
        <f>SUM(F4:F13)</f>
        <v>534112.08333333326</v>
      </c>
      <c r="G14" s="129">
        <f>SUM(G4:G13)</f>
        <v>463066.66666666663</v>
      </c>
      <c r="H14" s="102">
        <f>SUM(H4:H13)</f>
        <v>2969906</v>
      </c>
    </row>
    <row r="15" spans="1:8" ht="15" thickBot="1" x14ac:dyDescent="0.25">
      <c r="B15" s="116"/>
      <c r="C15" s="119" t="s">
        <v>40</v>
      </c>
      <c r="D15" s="142"/>
      <c r="E15" s="130">
        <f t="shared" ref="E15:G15" si="1">4.1667%*E14</f>
        <v>82197.626325749996</v>
      </c>
      <c r="F15" s="130">
        <f t="shared" si="1"/>
        <v>22254.848176249994</v>
      </c>
      <c r="G15" s="130">
        <f t="shared" si="1"/>
        <v>19294.598799999996</v>
      </c>
      <c r="H15" s="109">
        <f>4.1667%*H14</f>
        <v>123747.07330199999</v>
      </c>
    </row>
    <row r="16" spans="1:8" s="1" customFormat="1" ht="32.25" customHeight="1" thickBot="1" x14ac:dyDescent="0.25">
      <c r="B16" s="108"/>
      <c r="C16" s="120" t="s">
        <v>48</v>
      </c>
      <c r="D16" s="143"/>
      <c r="E16" s="131">
        <f t="shared" ref="E16:G16" si="2">E15+E14</f>
        <v>2054924.87632575</v>
      </c>
      <c r="F16" s="131">
        <f t="shared" si="2"/>
        <v>556366.93150958326</v>
      </c>
      <c r="G16" s="131">
        <f t="shared" si="2"/>
        <v>482361.26546666661</v>
      </c>
      <c r="H16" s="106">
        <f>H15+H14</f>
        <v>3093653.0733019998</v>
      </c>
    </row>
    <row r="17" spans="1:8" ht="15" thickBot="1" x14ac:dyDescent="0.25">
      <c r="B17" s="150"/>
      <c r="C17" s="151"/>
      <c r="D17" s="152"/>
      <c r="E17" s="153"/>
      <c r="F17" s="153"/>
      <c r="G17" s="153"/>
      <c r="H17" s="154"/>
    </row>
    <row r="18" spans="1:8" ht="42.75" x14ac:dyDescent="0.2">
      <c r="B18" s="162">
        <v>7</v>
      </c>
      <c r="C18" s="164" t="s">
        <v>10</v>
      </c>
      <c r="D18" s="144" t="s">
        <v>49</v>
      </c>
      <c r="E18" s="132">
        <v>550000</v>
      </c>
      <c r="F18" s="132"/>
      <c r="G18" s="132"/>
      <c r="H18" s="103">
        <f>SUM(E18:G18)</f>
        <v>550000</v>
      </c>
    </row>
    <row r="19" spans="1:8" ht="15" thickBot="1" x14ac:dyDescent="0.25">
      <c r="B19" s="163"/>
      <c r="C19" s="165"/>
      <c r="D19" s="145" t="s">
        <v>11</v>
      </c>
      <c r="E19" s="133">
        <f>15%*E18</f>
        <v>82500</v>
      </c>
      <c r="F19" s="133"/>
      <c r="G19" s="133"/>
      <c r="H19" s="104">
        <f>SUM(E19:G19)</f>
        <v>82500</v>
      </c>
    </row>
    <row r="20" spans="1:8" ht="43.5" thickBot="1" x14ac:dyDescent="0.25">
      <c r="B20" s="113">
        <v>8</v>
      </c>
      <c r="C20" s="121" t="s">
        <v>55</v>
      </c>
      <c r="D20" s="146" t="s">
        <v>58</v>
      </c>
      <c r="E20" s="134"/>
      <c r="F20" s="134">
        <v>23333.333333333332</v>
      </c>
      <c r="G20" s="134">
        <v>46666.666666666664</v>
      </c>
      <c r="H20" s="107">
        <f>SUM(E20:G20)</f>
        <v>70000</v>
      </c>
    </row>
    <row r="21" spans="1:8" ht="15.75" thickBot="1" x14ac:dyDescent="0.25">
      <c r="B21" s="108"/>
      <c r="C21" s="120" t="s">
        <v>53</v>
      </c>
      <c r="D21" s="143"/>
      <c r="E21" s="131">
        <f t="shared" ref="E21:G21" si="3">SUM(E18:E20)</f>
        <v>632500</v>
      </c>
      <c r="F21" s="131">
        <f t="shared" si="3"/>
        <v>23333.333333333332</v>
      </c>
      <c r="G21" s="131">
        <f t="shared" si="3"/>
        <v>46666.666666666664</v>
      </c>
      <c r="H21" s="110">
        <f>SUM(H18:H20)</f>
        <v>702500</v>
      </c>
    </row>
    <row r="22" spans="1:8" ht="15" thickBot="1" x14ac:dyDescent="0.25">
      <c r="B22" s="150"/>
      <c r="C22" s="151"/>
      <c r="D22" s="152"/>
      <c r="E22" s="153"/>
      <c r="F22" s="153"/>
      <c r="G22" s="153"/>
      <c r="H22" s="154"/>
    </row>
    <row r="23" spans="1:8" ht="15.75" thickBot="1" x14ac:dyDescent="0.25">
      <c r="B23" s="105"/>
      <c r="C23" s="120" t="s">
        <v>54</v>
      </c>
      <c r="D23" s="147"/>
      <c r="E23" s="131">
        <f t="shared" ref="E23:G23" si="4">E21+E16</f>
        <v>2687424.8763257498</v>
      </c>
      <c r="F23" s="131">
        <f t="shared" si="4"/>
        <v>579700.26484291663</v>
      </c>
      <c r="G23" s="131">
        <f t="shared" si="4"/>
        <v>529027.93213333329</v>
      </c>
      <c r="H23" s="111">
        <f>H21+H16</f>
        <v>3796153.0733019998</v>
      </c>
    </row>
    <row r="25" spans="1:8" s="2" customFormat="1" x14ac:dyDescent="0.2">
      <c r="A25" s="82"/>
      <c r="B25" s="82"/>
      <c r="C25" s="90"/>
      <c r="D25" s="135"/>
      <c r="E25" s="84"/>
      <c r="F25" s="84"/>
      <c r="G25" s="84"/>
      <c r="H25" s="84"/>
    </row>
    <row r="26" spans="1:8" s="2" customFormat="1" x14ac:dyDescent="0.2">
      <c r="A26" s="82"/>
      <c r="B26" s="82"/>
      <c r="C26" s="90"/>
      <c r="D26" s="148"/>
      <c r="E26" s="84"/>
      <c r="F26" s="84"/>
      <c r="G26" s="84"/>
      <c r="H26" s="84"/>
    </row>
    <row r="27" spans="1:8" s="2" customFormat="1" x14ac:dyDescent="0.2">
      <c r="A27" s="82"/>
      <c r="B27" s="82"/>
      <c r="C27" s="90"/>
      <c r="D27" s="148"/>
      <c r="E27" s="84"/>
      <c r="F27" s="84"/>
      <c r="G27" s="84"/>
      <c r="H27" s="84"/>
    </row>
    <row r="28" spans="1:8" s="2" customFormat="1" x14ac:dyDescent="0.2">
      <c r="A28" s="82"/>
      <c r="C28" s="90"/>
      <c r="D28" s="148"/>
      <c r="E28" s="84"/>
      <c r="F28" s="84"/>
      <c r="G28" s="84"/>
      <c r="H28" s="84"/>
    </row>
    <row r="29" spans="1:8" s="2" customFormat="1" x14ac:dyDescent="0.2">
      <c r="A29" s="82"/>
      <c r="C29" s="90"/>
      <c r="D29" s="148"/>
      <c r="E29" s="84"/>
      <c r="F29" s="84"/>
      <c r="G29" s="84"/>
      <c r="H29" s="84"/>
    </row>
    <row r="30" spans="1:8" s="2" customFormat="1" x14ac:dyDescent="0.2">
      <c r="A30" s="82"/>
      <c r="C30" s="90"/>
      <c r="D30" s="148"/>
      <c r="E30" s="84"/>
      <c r="F30" s="84"/>
      <c r="G30" s="95"/>
      <c r="H30" s="95"/>
    </row>
    <row r="31" spans="1:8" s="2" customFormat="1" x14ac:dyDescent="0.2">
      <c r="A31" s="82"/>
      <c r="C31" s="90"/>
      <c r="D31" s="148"/>
      <c r="E31" s="84"/>
      <c r="F31" s="84"/>
      <c r="G31" s="95"/>
      <c r="H31" s="95"/>
    </row>
    <row r="32" spans="1:8" s="2" customFormat="1" x14ac:dyDescent="0.2">
      <c r="A32" s="82"/>
      <c r="C32" s="90"/>
      <c r="D32" s="148"/>
      <c r="E32" s="84"/>
      <c r="F32" s="84"/>
      <c r="G32" s="95"/>
      <c r="H32" s="95"/>
    </row>
    <row r="33" spans="4:4" x14ac:dyDescent="0.2">
      <c r="D33" s="148"/>
    </row>
    <row r="34" spans="4:4" x14ac:dyDescent="0.2">
      <c r="D34" s="148"/>
    </row>
    <row r="35" spans="4:4" x14ac:dyDescent="0.2">
      <c r="D35" s="148"/>
    </row>
    <row r="36" spans="4:4" x14ac:dyDescent="0.2">
      <c r="D36" s="149"/>
    </row>
    <row r="37" spans="4:4" x14ac:dyDescent="0.2">
      <c r="D37" s="148"/>
    </row>
    <row r="38" spans="4:4" x14ac:dyDescent="0.2">
      <c r="D38" s="148"/>
    </row>
    <row r="39" spans="4:4" x14ac:dyDescent="0.2">
      <c r="D39" s="148"/>
    </row>
    <row r="40" spans="4:4" x14ac:dyDescent="0.2">
      <c r="D40" s="149"/>
    </row>
    <row r="41" spans="4:4" x14ac:dyDescent="0.2">
      <c r="D41" s="148"/>
    </row>
    <row r="42" spans="4:4" x14ac:dyDescent="0.2">
      <c r="D42" s="148"/>
    </row>
    <row r="43" spans="4:4" x14ac:dyDescent="0.2">
      <c r="D43" s="148"/>
    </row>
    <row r="44" spans="4:4" x14ac:dyDescent="0.2">
      <c r="D44" s="148"/>
    </row>
    <row r="45" spans="4:4" x14ac:dyDescent="0.2">
      <c r="D45" s="148"/>
    </row>
    <row r="46" spans="4:4" x14ac:dyDescent="0.2">
      <c r="D46" s="148"/>
    </row>
  </sheetData>
  <mergeCells count="7">
    <mergeCell ref="B2:H2"/>
    <mergeCell ref="B18:B19"/>
    <mergeCell ref="C18:C19"/>
    <mergeCell ref="B5:B7"/>
    <mergeCell ref="C5:C7"/>
    <mergeCell ref="B9:B10"/>
    <mergeCell ref="C9:C10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6602-1835-45F8-BAAA-B0EF11D0BD55}">
  <sheetPr>
    <pageSetUpPr fitToPage="1"/>
  </sheetPr>
  <dimension ref="A1:AQ47"/>
  <sheetViews>
    <sheetView rightToLeft="1" zoomScale="50" zoomScaleNormal="50" zoomScaleSheetLayoutView="55" workbookViewId="0">
      <selection activeCell="P16" sqref="P16"/>
    </sheetView>
  </sheetViews>
  <sheetFormatPr defaultColWidth="4.25" defaultRowHeight="26.25" x14ac:dyDescent="0.4"/>
  <cols>
    <col min="1" max="1" width="18.625" style="4" bestFit="1" customWidth="1"/>
    <col min="2" max="2" width="4.25" style="4" customWidth="1"/>
    <col min="3" max="3" width="18.625" style="3" bestFit="1" customWidth="1"/>
    <col min="4" max="21" width="10" style="4" customWidth="1"/>
    <col min="22" max="22" width="10.125" style="4" bestFit="1" customWidth="1"/>
    <col min="23" max="23" width="10.375" style="4" bestFit="1" customWidth="1"/>
    <col min="24" max="36" width="10" style="4" customWidth="1"/>
    <col min="37" max="42" width="4.25" style="4"/>
    <col min="43" max="43" width="43.75" style="5" customWidth="1"/>
    <col min="44" max="16384" width="4.25" style="4"/>
  </cols>
  <sheetData>
    <row r="1" spans="1:43" ht="27" thickBot="1" x14ac:dyDescent="0.45">
      <c r="A1" s="80">
        <v>45866</v>
      </c>
    </row>
    <row r="2" spans="1:43" ht="63.75" customHeight="1" thickBot="1" x14ac:dyDescent="0.4">
      <c r="C2" s="172" t="s">
        <v>59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4"/>
    </row>
    <row r="3" spans="1:43" s="11" customFormat="1" ht="27" thickBot="1" x14ac:dyDescent="0.45">
      <c r="C3" s="6" t="s">
        <v>14</v>
      </c>
      <c r="D3" s="7">
        <v>1</v>
      </c>
      <c r="E3" s="8">
        <v>2</v>
      </c>
      <c r="F3" s="8">
        <v>3</v>
      </c>
      <c r="G3" s="8">
        <v>4</v>
      </c>
      <c r="H3" s="8">
        <v>5</v>
      </c>
      <c r="I3" s="8">
        <v>6</v>
      </c>
      <c r="J3" s="8">
        <v>7</v>
      </c>
      <c r="K3" s="8">
        <v>8</v>
      </c>
      <c r="L3" s="8">
        <v>9</v>
      </c>
      <c r="M3" s="8">
        <v>10</v>
      </c>
      <c r="N3" s="8">
        <v>11</v>
      </c>
      <c r="O3" s="9">
        <v>12</v>
      </c>
      <c r="P3" s="7">
        <v>13</v>
      </c>
      <c r="Q3" s="8">
        <v>14</v>
      </c>
      <c r="R3" s="8">
        <v>15</v>
      </c>
      <c r="S3" s="8">
        <v>16</v>
      </c>
      <c r="T3" s="8">
        <v>17</v>
      </c>
      <c r="U3" s="8">
        <v>18</v>
      </c>
      <c r="V3" s="8">
        <v>19</v>
      </c>
      <c r="W3" s="8">
        <v>20</v>
      </c>
      <c r="X3" s="8">
        <v>21</v>
      </c>
      <c r="Y3" s="8">
        <v>22</v>
      </c>
      <c r="Z3" s="8">
        <v>23</v>
      </c>
      <c r="AA3" s="9">
        <v>24</v>
      </c>
      <c r="AB3" s="7">
        <v>25</v>
      </c>
      <c r="AC3" s="8">
        <v>26</v>
      </c>
      <c r="AD3" s="8">
        <v>27</v>
      </c>
      <c r="AE3" s="8">
        <v>28</v>
      </c>
      <c r="AF3" s="8">
        <v>29</v>
      </c>
      <c r="AG3" s="8">
        <v>30</v>
      </c>
      <c r="AH3" s="8">
        <v>31</v>
      </c>
      <c r="AI3" s="8">
        <v>32</v>
      </c>
      <c r="AJ3" s="10">
        <v>33</v>
      </c>
      <c r="AQ3" s="12"/>
    </row>
    <row r="4" spans="1:43" s="20" customFormat="1" ht="48" customHeight="1" thickBot="1" x14ac:dyDescent="0.4">
      <c r="C4" s="13" t="s">
        <v>15</v>
      </c>
      <c r="D4" s="175" t="s">
        <v>16</v>
      </c>
      <c r="E4" s="176"/>
      <c r="F4" s="177"/>
      <c r="G4" s="14"/>
      <c r="H4" s="14"/>
      <c r="I4" s="14"/>
      <c r="J4" s="14"/>
      <c r="K4" s="14"/>
      <c r="L4" s="14"/>
      <c r="M4" s="14"/>
      <c r="N4" s="14"/>
      <c r="O4" s="15"/>
      <c r="P4" s="16"/>
      <c r="Q4" s="14"/>
      <c r="R4" s="14"/>
      <c r="S4" s="14"/>
      <c r="T4" s="17"/>
      <c r="U4" s="17"/>
      <c r="V4" s="17"/>
      <c r="W4" s="17"/>
      <c r="X4" s="17"/>
      <c r="Y4" s="17"/>
      <c r="Z4" s="17"/>
      <c r="AA4" s="18"/>
      <c r="AB4" s="16"/>
      <c r="AC4" s="14"/>
      <c r="AD4" s="17"/>
      <c r="AE4" s="17"/>
      <c r="AF4" s="17"/>
      <c r="AG4" s="17"/>
      <c r="AH4" s="17"/>
      <c r="AI4" s="17"/>
      <c r="AJ4" s="19"/>
      <c r="AQ4" s="12"/>
    </row>
    <row r="5" spans="1:43" s="20" customFormat="1" ht="48" customHeight="1" x14ac:dyDescent="0.35">
      <c r="C5" s="178" t="s">
        <v>4</v>
      </c>
      <c r="D5" s="181" t="s">
        <v>17</v>
      </c>
      <c r="E5" s="182"/>
      <c r="F5" s="182"/>
      <c r="G5" s="21"/>
      <c r="H5" s="21"/>
      <c r="I5" s="21"/>
      <c r="J5" s="21"/>
      <c r="K5" s="21"/>
      <c r="L5" s="21"/>
      <c r="M5" s="21"/>
      <c r="N5" s="21"/>
      <c r="O5" s="22"/>
      <c r="P5" s="23"/>
      <c r="Q5" s="21"/>
      <c r="R5" s="21"/>
      <c r="S5" s="21"/>
      <c r="T5" s="24"/>
      <c r="U5" s="24"/>
      <c r="V5" s="24"/>
      <c r="W5" s="24"/>
      <c r="X5" s="24"/>
      <c r="Y5" s="24"/>
      <c r="Z5" s="24"/>
      <c r="AA5" s="25"/>
      <c r="AB5" s="23"/>
      <c r="AC5" s="21"/>
      <c r="AD5" s="21"/>
      <c r="AE5" s="21"/>
      <c r="AF5" s="24"/>
      <c r="AG5" s="24"/>
      <c r="AH5" s="24"/>
      <c r="AI5" s="24"/>
      <c r="AJ5" s="26"/>
      <c r="AQ5" s="12"/>
    </row>
    <row r="6" spans="1:43" s="20" customFormat="1" ht="48" customHeight="1" x14ac:dyDescent="0.35">
      <c r="C6" s="179"/>
      <c r="D6" s="27"/>
      <c r="E6" s="28"/>
      <c r="F6" s="28"/>
      <c r="G6" s="183" t="s">
        <v>18</v>
      </c>
      <c r="H6" s="184"/>
      <c r="I6" s="29"/>
      <c r="J6" s="30"/>
      <c r="K6" s="30"/>
      <c r="L6" s="31"/>
      <c r="M6" s="29"/>
      <c r="N6" s="29"/>
      <c r="O6" s="32"/>
      <c r="P6" s="33"/>
      <c r="Q6" s="29"/>
      <c r="R6" s="29"/>
      <c r="S6" s="28"/>
      <c r="T6" s="34"/>
      <c r="U6" s="34"/>
      <c r="V6" s="34"/>
      <c r="W6" s="34"/>
      <c r="X6" s="34"/>
      <c r="Y6" s="34"/>
      <c r="Z6" s="34"/>
      <c r="AA6" s="35"/>
      <c r="AB6" s="27"/>
      <c r="AC6" s="28"/>
      <c r="AD6" s="28"/>
      <c r="AE6" s="28"/>
      <c r="AF6" s="34"/>
      <c r="AG6" s="34"/>
      <c r="AH6" s="34"/>
      <c r="AI6" s="34"/>
      <c r="AJ6" s="36"/>
      <c r="AQ6" s="12"/>
    </row>
    <row r="7" spans="1:43" s="20" customFormat="1" ht="48" customHeight="1" x14ac:dyDescent="0.35">
      <c r="C7" s="179"/>
      <c r="D7" s="27"/>
      <c r="E7" s="28"/>
      <c r="F7" s="28"/>
      <c r="G7" s="183" t="s">
        <v>19</v>
      </c>
      <c r="H7" s="184"/>
      <c r="I7" s="30"/>
      <c r="J7" s="30"/>
      <c r="K7" s="30"/>
      <c r="L7" s="31"/>
      <c r="M7" s="29"/>
      <c r="N7" s="29"/>
      <c r="O7" s="32"/>
      <c r="P7" s="33"/>
      <c r="Q7" s="29"/>
      <c r="R7" s="29"/>
      <c r="S7" s="28"/>
      <c r="T7" s="34"/>
      <c r="U7" s="34"/>
      <c r="V7" s="34"/>
      <c r="W7" s="34"/>
      <c r="X7" s="34"/>
      <c r="Y7" s="34"/>
      <c r="Z7" s="34"/>
      <c r="AA7" s="35"/>
      <c r="AB7" s="27"/>
      <c r="AC7" s="28"/>
      <c r="AD7" s="28"/>
      <c r="AE7" s="28"/>
      <c r="AF7" s="34"/>
      <c r="AG7" s="34"/>
      <c r="AH7" s="34"/>
      <c r="AI7" s="34"/>
      <c r="AJ7" s="36"/>
      <c r="AQ7" s="12"/>
    </row>
    <row r="8" spans="1:43" s="20" customFormat="1" ht="48" customHeight="1" x14ac:dyDescent="0.35">
      <c r="C8" s="179"/>
      <c r="D8" s="27"/>
      <c r="E8" s="28"/>
      <c r="F8" s="28"/>
      <c r="G8" s="29"/>
      <c r="H8" s="183" t="s">
        <v>20</v>
      </c>
      <c r="I8" s="185"/>
      <c r="J8" s="185"/>
      <c r="K8" s="185"/>
      <c r="L8" s="185"/>
      <c r="M8" s="184"/>
      <c r="N8" s="29"/>
      <c r="O8" s="32"/>
      <c r="P8" s="33"/>
      <c r="Q8" s="29"/>
      <c r="R8" s="29"/>
      <c r="S8" s="28"/>
      <c r="T8" s="34"/>
      <c r="U8" s="34"/>
      <c r="V8" s="34"/>
      <c r="W8" s="34"/>
      <c r="X8" s="34"/>
      <c r="Y8" s="34"/>
      <c r="Z8" s="34"/>
      <c r="AA8" s="35"/>
      <c r="AB8" s="27"/>
      <c r="AC8" s="28"/>
      <c r="AD8" s="28"/>
      <c r="AE8" s="28"/>
      <c r="AF8" s="34"/>
      <c r="AG8" s="34"/>
      <c r="AH8" s="34"/>
      <c r="AI8" s="34"/>
      <c r="AJ8" s="36"/>
      <c r="AQ8" s="12"/>
    </row>
    <row r="9" spans="1:43" s="20" customFormat="1" ht="48" customHeight="1" x14ac:dyDescent="0.35">
      <c r="C9" s="179"/>
      <c r="D9" s="27"/>
      <c r="E9" s="28"/>
      <c r="F9" s="28"/>
      <c r="G9" s="29"/>
      <c r="H9" s="37"/>
      <c r="I9" s="37"/>
      <c r="J9" s="37"/>
      <c r="K9" s="37"/>
      <c r="L9" s="37"/>
      <c r="M9" s="37"/>
      <c r="N9" s="183" t="s">
        <v>21</v>
      </c>
      <c r="O9" s="186"/>
      <c r="P9" s="33"/>
      <c r="Q9" s="29"/>
      <c r="R9" s="29"/>
      <c r="S9" s="28"/>
      <c r="T9" s="34"/>
      <c r="U9" s="34"/>
      <c r="V9" s="34"/>
      <c r="W9" s="34"/>
      <c r="X9" s="34"/>
      <c r="Y9" s="34"/>
      <c r="Z9" s="34"/>
      <c r="AA9" s="35"/>
      <c r="AB9" s="27"/>
      <c r="AC9" s="28"/>
      <c r="AD9" s="28"/>
      <c r="AE9" s="28"/>
      <c r="AF9" s="34"/>
      <c r="AG9" s="34"/>
      <c r="AH9" s="34"/>
      <c r="AI9" s="34"/>
      <c r="AJ9" s="36"/>
      <c r="AQ9" s="12"/>
    </row>
    <row r="10" spans="1:43" s="20" customFormat="1" ht="48" customHeight="1" x14ac:dyDescent="0.35">
      <c r="C10" s="179"/>
      <c r="D10" s="27"/>
      <c r="E10" s="28"/>
      <c r="F10" s="28"/>
      <c r="G10" s="29"/>
      <c r="H10" s="30"/>
      <c r="I10" s="30"/>
      <c r="J10" s="31"/>
      <c r="K10" s="29"/>
      <c r="L10" s="29"/>
      <c r="M10" s="29"/>
      <c r="N10" s="29"/>
      <c r="O10" s="183" t="s">
        <v>22</v>
      </c>
      <c r="P10" s="185"/>
      <c r="Q10" s="185"/>
      <c r="R10" s="184"/>
      <c r="S10" s="28"/>
      <c r="T10" s="28"/>
      <c r="U10" s="28"/>
      <c r="V10" s="34"/>
      <c r="W10" s="34"/>
      <c r="X10" s="34"/>
      <c r="Y10" s="34"/>
      <c r="Z10" s="34"/>
      <c r="AA10" s="35"/>
      <c r="AB10" s="27"/>
      <c r="AC10" s="28"/>
      <c r="AD10" s="28"/>
      <c r="AE10" s="28"/>
      <c r="AF10" s="34"/>
      <c r="AG10" s="34"/>
      <c r="AH10" s="34"/>
      <c r="AI10" s="34"/>
      <c r="AJ10" s="36"/>
      <c r="AQ10" s="12"/>
    </row>
    <row r="11" spans="1:43" s="20" customFormat="1" ht="48" customHeight="1" thickBot="1" x14ac:dyDescent="0.4">
      <c r="C11" s="180"/>
      <c r="D11" s="38"/>
      <c r="E11" s="39"/>
      <c r="F11" s="39"/>
      <c r="G11" s="40"/>
      <c r="H11" s="41" t="s">
        <v>23</v>
      </c>
      <c r="I11" s="40"/>
      <c r="J11" s="41" t="s">
        <v>23</v>
      </c>
      <c r="K11" s="40"/>
      <c r="L11" s="40"/>
      <c r="M11" s="41" t="s">
        <v>23</v>
      </c>
      <c r="N11" s="42"/>
      <c r="O11" s="43"/>
      <c r="P11" s="44"/>
      <c r="Q11" s="40"/>
      <c r="R11" s="41" t="s">
        <v>23</v>
      </c>
      <c r="S11" s="45"/>
      <c r="T11" s="45"/>
      <c r="U11" s="39"/>
      <c r="V11" s="39"/>
      <c r="W11" s="34"/>
      <c r="X11" s="34"/>
      <c r="Y11" s="34"/>
      <c r="Z11" s="34"/>
      <c r="AA11" s="35"/>
      <c r="AB11" s="38"/>
      <c r="AC11" s="39"/>
      <c r="AD11" s="39"/>
      <c r="AE11" s="39"/>
      <c r="AF11" s="45"/>
      <c r="AG11" s="45"/>
      <c r="AH11" s="39"/>
      <c r="AI11" s="39"/>
      <c r="AJ11" s="46"/>
      <c r="AQ11" s="12"/>
    </row>
    <row r="12" spans="1:43" s="20" customFormat="1" ht="48" customHeight="1" thickBot="1" x14ac:dyDescent="0.4">
      <c r="C12" s="47" t="s">
        <v>24</v>
      </c>
      <c r="D12" s="200" t="s">
        <v>25</v>
      </c>
      <c r="E12" s="201"/>
      <c r="F12" s="202"/>
      <c r="G12" s="203" t="s">
        <v>26</v>
      </c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2"/>
      <c r="S12" s="203" t="s">
        <v>23</v>
      </c>
      <c r="T12" s="202"/>
      <c r="U12" s="14"/>
      <c r="V12" s="48"/>
      <c r="W12" s="14"/>
      <c r="X12" s="14"/>
      <c r="Y12" s="14"/>
      <c r="Z12" s="48"/>
      <c r="AA12" s="49"/>
      <c r="AB12" s="16"/>
      <c r="AC12" s="14"/>
      <c r="AD12" s="14"/>
      <c r="AE12" s="14"/>
      <c r="AF12" s="14"/>
      <c r="AG12" s="14"/>
      <c r="AH12" s="17"/>
      <c r="AI12" s="17"/>
      <c r="AJ12" s="19"/>
      <c r="AQ12" s="12"/>
    </row>
    <row r="13" spans="1:43" s="20" customFormat="1" ht="48" customHeight="1" x14ac:dyDescent="0.35">
      <c r="C13" s="187" t="s">
        <v>9</v>
      </c>
      <c r="D13" s="190" t="s">
        <v>27</v>
      </c>
      <c r="E13" s="191"/>
      <c r="F13" s="50"/>
      <c r="G13" s="51"/>
      <c r="H13" s="51"/>
      <c r="I13" s="51"/>
      <c r="J13" s="51"/>
      <c r="K13" s="51"/>
      <c r="L13" s="51"/>
      <c r="M13" s="51"/>
      <c r="N13" s="51"/>
      <c r="O13" s="52"/>
      <c r="P13" s="53"/>
      <c r="Q13" s="51"/>
      <c r="R13" s="51"/>
      <c r="S13" s="50"/>
      <c r="T13" s="50"/>
      <c r="U13" s="50"/>
      <c r="V13" s="51"/>
      <c r="W13" s="51"/>
      <c r="X13" s="51"/>
      <c r="Y13" s="51"/>
      <c r="Z13" s="51"/>
      <c r="AA13" s="52"/>
      <c r="AB13" s="54"/>
      <c r="AC13" s="50"/>
      <c r="AD13" s="50"/>
      <c r="AE13" s="50"/>
      <c r="AF13" s="50"/>
      <c r="AG13" s="50"/>
      <c r="AH13" s="55"/>
      <c r="AI13" s="55"/>
      <c r="AJ13" s="56"/>
      <c r="AQ13" s="12"/>
    </row>
    <row r="14" spans="1:43" s="20" customFormat="1" ht="48" customHeight="1" x14ac:dyDescent="0.35">
      <c r="C14" s="188"/>
      <c r="D14" s="192" t="s">
        <v>28</v>
      </c>
      <c r="E14" s="193"/>
      <c r="F14" s="193"/>
      <c r="G14" s="193"/>
      <c r="H14" s="193"/>
      <c r="I14" s="193"/>
      <c r="J14" s="31"/>
      <c r="K14" s="31"/>
      <c r="L14" s="31"/>
      <c r="M14" s="31"/>
      <c r="N14" s="31"/>
      <c r="O14" s="57"/>
      <c r="P14" s="58"/>
      <c r="Q14" s="31"/>
      <c r="R14" s="31"/>
      <c r="S14" s="29"/>
      <c r="T14" s="29"/>
      <c r="U14" s="29"/>
      <c r="V14" s="31"/>
      <c r="W14" s="31"/>
      <c r="X14" s="31"/>
      <c r="Y14" s="31"/>
      <c r="Z14" s="31"/>
      <c r="AA14" s="57"/>
      <c r="AB14" s="33"/>
      <c r="AC14" s="29"/>
      <c r="AD14" s="29"/>
      <c r="AE14" s="29"/>
      <c r="AF14" s="29"/>
      <c r="AG14" s="29"/>
      <c r="AH14" s="30"/>
      <c r="AI14" s="30"/>
      <c r="AJ14" s="59"/>
      <c r="AQ14" s="12"/>
    </row>
    <row r="15" spans="1:43" s="20" customFormat="1" ht="48" customHeight="1" x14ac:dyDescent="0.35">
      <c r="C15" s="188"/>
      <c r="D15" s="60"/>
      <c r="E15" s="31"/>
      <c r="F15" s="31"/>
      <c r="G15" s="31"/>
      <c r="H15" s="31"/>
      <c r="I15" s="31"/>
      <c r="J15" s="193" t="s">
        <v>29</v>
      </c>
      <c r="K15" s="193"/>
      <c r="L15" s="193"/>
      <c r="M15" s="31"/>
      <c r="N15" s="31"/>
      <c r="O15" s="57"/>
      <c r="P15" s="58"/>
      <c r="Q15" s="31"/>
      <c r="R15" s="29"/>
      <c r="S15" s="31"/>
      <c r="T15" s="29"/>
      <c r="U15" s="29"/>
      <c r="V15" s="37"/>
      <c r="W15" s="37"/>
      <c r="X15" s="37"/>
      <c r="Y15" s="37"/>
      <c r="Z15" s="37"/>
      <c r="AA15" s="61"/>
      <c r="AB15" s="33"/>
      <c r="AC15" s="29"/>
      <c r="AD15" s="29"/>
      <c r="AE15" s="29"/>
      <c r="AF15" s="29"/>
      <c r="AG15" s="29"/>
      <c r="AH15" s="30"/>
      <c r="AI15" s="30"/>
      <c r="AJ15" s="59"/>
      <c r="AQ15" s="62"/>
    </row>
    <row r="16" spans="1:43" s="20" customFormat="1" ht="48" customHeight="1" x14ac:dyDescent="0.35">
      <c r="C16" s="188"/>
      <c r="D16" s="63"/>
      <c r="E16" s="29"/>
      <c r="F16" s="31"/>
      <c r="G16" s="31"/>
      <c r="H16" s="31"/>
      <c r="I16" s="31"/>
      <c r="J16" s="31"/>
      <c r="K16" s="31"/>
      <c r="L16" s="31"/>
      <c r="M16" s="193" t="s">
        <v>30</v>
      </c>
      <c r="N16" s="193"/>
      <c r="O16" s="194"/>
      <c r="P16" s="58"/>
      <c r="Q16" s="31"/>
      <c r="R16" s="31"/>
      <c r="S16" s="29"/>
      <c r="T16" s="29"/>
      <c r="U16" s="29"/>
      <c r="V16" s="37"/>
      <c r="W16" s="37"/>
      <c r="X16" s="37"/>
      <c r="Y16" s="37"/>
      <c r="Z16" s="37"/>
      <c r="AA16" s="61"/>
      <c r="AB16" s="33"/>
      <c r="AC16" s="64"/>
      <c r="AD16" s="64"/>
      <c r="AE16" s="64"/>
      <c r="AF16" s="65"/>
      <c r="AG16" s="65"/>
      <c r="AH16" s="64"/>
      <c r="AI16" s="64"/>
      <c r="AJ16" s="66"/>
      <c r="AQ16" s="62"/>
    </row>
    <row r="17" spans="3:43" s="20" customFormat="1" ht="48" customHeight="1" x14ac:dyDescent="0.35">
      <c r="C17" s="188"/>
      <c r="D17" s="63"/>
      <c r="E17" s="29"/>
      <c r="F17" s="31"/>
      <c r="G17" s="193" t="s">
        <v>31</v>
      </c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29"/>
      <c r="T17" s="29"/>
      <c r="U17" s="29"/>
      <c r="V17" s="37"/>
      <c r="W17" s="37"/>
      <c r="X17" s="37"/>
      <c r="Y17" s="37"/>
      <c r="Z17" s="37"/>
      <c r="AA17" s="61"/>
      <c r="AB17" s="33"/>
      <c r="AC17" s="29"/>
      <c r="AD17" s="29"/>
      <c r="AE17" s="29"/>
      <c r="AF17" s="30"/>
      <c r="AG17" s="30"/>
      <c r="AH17" s="29"/>
      <c r="AI17" s="29"/>
      <c r="AJ17" s="66"/>
      <c r="AQ17" s="62"/>
    </row>
    <row r="18" spans="3:43" s="20" customFormat="1" ht="48" customHeight="1" x14ac:dyDescent="0.35">
      <c r="C18" s="188"/>
      <c r="D18" s="63"/>
      <c r="E18" s="29"/>
      <c r="F18" s="31"/>
      <c r="G18" s="31"/>
      <c r="H18" s="31"/>
      <c r="I18" s="31"/>
      <c r="J18" s="31"/>
      <c r="K18" s="31"/>
      <c r="L18" s="31"/>
      <c r="M18" s="31"/>
      <c r="N18" s="31"/>
      <c r="O18" s="57"/>
      <c r="P18" s="195" t="s">
        <v>32</v>
      </c>
      <c r="Q18" s="193"/>
      <c r="R18" s="196" t="s">
        <v>33</v>
      </c>
      <c r="S18" s="197"/>
      <c r="T18" s="197"/>
      <c r="U18" s="195"/>
      <c r="V18" s="31"/>
      <c r="W18" s="31"/>
      <c r="X18" s="31"/>
      <c r="Y18" s="31"/>
      <c r="Z18" s="31"/>
      <c r="AA18" s="57"/>
      <c r="AB18" s="58"/>
      <c r="AC18" s="31"/>
      <c r="AD18" s="31"/>
      <c r="AE18" s="31"/>
      <c r="AF18" s="31"/>
      <c r="AG18" s="31"/>
      <c r="AH18" s="31"/>
      <c r="AI18" s="30"/>
      <c r="AJ18" s="59"/>
      <c r="AQ18" s="62"/>
    </row>
    <row r="19" spans="3:43" s="20" customFormat="1" ht="48" customHeight="1" x14ac:dyDescent="0.35">
      <c r="C19" s="188"/>
      <c r="D19" s="63"/>
      <c r="E19" s="29"/>
      <c r="F19" s="29"/>
      <c r="G19" s="29"/>
      <c r="H19" s="29"/>
      <c r="I19" s="30"/>
      <c r="J19" s="37"/>
      <c r="K19" s="37"/>
      <c r="L19" s="37"/>
      <c r="M19" s="30"/>
      <c r="N19" s="30"/>
      <c r="O19" s="67"/>
      <c r="P19" s="195" t="s">
        <v>34</v>
      </c>
      <c r="Q19" s="193"/>
      <c r="R19" s="193"/>
      <c r="S19" s="193"/>
      <c r="T19" s="193"/>
      <c r="U19" s="193"/>
      <c r="V19" s="31"/>
      <c r="W19" s="31"/>
      <c r="X19" s="31"/>
      <c r="Y19" s="31"/>
      <c r="Z19" s="31"/>
      <c r="AA19" s="57"/>
      <c r="AB19" s="33"/>
      <c r="AC19" s="29"/>
      <c r="AD19" s="29"/>
      <c r="AE19" s="29"/>
      <c r="AF19" s="30"/>
      <c r="AG19" s="30"/>
      <c r="AH19" s="30"/>
      <c r="AI19" s="30"/>
      <c r="AJ19" s="59"/>
      <c r="AQ19" s="12"/>
    </row>
    <row r="20" spans="3:43" s="20" customFormat="1" ht="48" customHeight="1" x14ac:dyDescent="0.35">
      <c r="C20" s="188"/>
      <c r="D20" s="63"/>
      <c r="E20" s="29"/>
      <c r="F20" s="29"/>
      <c r="G20" s="29"/>
      <c r="H20" s="29"/>
      <c r="I20" s="30"/>
      <c r="J20" s="37"/>
      <c r="K20" s="37"/>
      <c r="L20" s="37"/>
      <c r="M20" s="30"/>
      <c r="N20" s="30"/>
      <c r="O20" s="67"/>
      <c r="P20" s="33"/>
      <c r="Q20" s="29"/>
      <c r="R20" s="29"/>
      <c r="S20" s="29"/>
      <c r="T20" s="30"/>
      <c r="U20" s="30"/>
      <c r="V20" s="68" t="s">
        <v>35</v>
      </c>
      <c r="W20" s="29"/>
      <c r="X20" s="29"/>
      <c r="Y20" s="31"/>
      <c r="Z20" s="31"/>
      <c r="AA20" s="57"/>
      <c r="AB20" s="33"/>
      <c r="AC20" s="29"/>
      <c r="AD20" s="29"/>
      <c r="AE20" s="29"/>
      <c r="AF20" s="30"/>
      <c r="AG20" s="30"/>
      <c r="AH20" s="30"/>
      <c r="AI20" s="30"/>
      <c r="AJ20" s="59"/>
      <c r="AQ20" s="12"/>
    </row>
    <row r="21" spans="3:43" s="20" customFormat="1" ht="48" customHeight="1" x14ac:dyDescent="0.35">
      <c r="C21" s="188"/>
      <c r="D21" s="63"/>
      <c r="E21" s="29"/>
      <c r="F21" s="29"/>
      <c r="G21" s="29"/>
      <c r="H21" s="29"/>
      <c r="I21" s="30"/>
      <c r="J21" s="37"/>
      <c r="K21" s="37"/>
      <c r="L21" s="37"/>
      <c r="M21" s="30"/>
      <c r="N21" s="30"/>
      <c r="O21" s="67"/>
      <c r="P21" s="33"/>
      <c r="Q21" s="29"/>
      <c r="R21" s="29"/>
      <c r="S21" s="29"/>
      <c r="T21" s="30"/>
      <c r="U21" s="30"/>
      <c r="V21" s="30"/>
      <c r="W21" s="68" t="s">
        <v>36</v>
      </c>
      <c r="X21" s="29"/>
      <c r="Y21" s="29"/>
      <c r="Z21" s="31"/>
      <c r="AA21" s="57"/>
      <c r="AB21" s="33"/>
      <c r="AC21" s="29"/>
      <c r="AD21" s="29"/>
      <c r="AE21" s="29"/>
      <c r="AF21" s="30"/>
      <c r="AG21" s="30"/>
      <c r="AH21" s="30"/>
      <c r="AI21" s="30"/>
      <c r="AJ21" s="59"/>
      <c r="AQ21" s="12"/>
    </row>
    <row r="22" spans="3:43" ht="48" customHeight="1" x14ac:dyDescent="0.35">
      <c r="C22" s="188"/>
      <c r="D22" s="63"/>
      <c r="E22" s="29"/>
      <c r="F22" s="29"/>
      <c r="G22" s="29"/>
      <c r="H22" s="29"/>
      <c r="I22" s="30"/>
      <c r="J22" s="37"/>
      <c r="K22" s="37"/>
      <c r="L22" s="37"/>
      <c r="M22" s="30"/>
      <c r="N22" s="30"/>
      <c r="O22" s="67"/>
      <c r="P22" s="33"/>
      <c r="Q22" s="29"/>
      <c r="R22" s="29"/>
      <c r="S22" s="29"/>
      <c r="T22" s="30"/>
      <c r="U22" s="30"/>
      <c r="V22" s="30"/>
      <c r="W22" s="30"/>
      <c r="X22" s="196" t="s">
        <v>37</v>
      </c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5"/>
      <c r="AJ22" s="69"/>
    </row>
    <row r="23" spans="3:43" ht="48" customHeight="1" thickBot="1" x14ac:dyDescent="0.4">
      <c r="C23" s="189"/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2"/>
      <c r="P23" s="70"/>
      <c r="Q23" s="71"/>
      <c r="R23" s="71"/>
      <c r="S23" s="71"/>
      <c r="T23" s="71"/>
      <c r="U23" s="40"/>
      <c r="V23" s="40"/>
      <c r="W23" s="40"/>
      <c r="X23" s="40"/>
      <c r="Y23" s="40"/>
      <c r="Z23" s="40"/>
      <c r="AA23" s="73" t="s">
        <v>23</v>
      </c>
      <c r="AB23" s="74"/>
      <c r="AC23" s="40"/>
      <c r="AD23" s="40"/>
      <c r="AE23" s="73" t="s">
        <v>23</v>
      </c>
      <c r="AF23" s="40"/>
      <c r="AG23" s="40"/>
      <c r="AH23" s="40"/>
      <c r="AI23" s="198" t="s">
        <v>38</v>
      </c>
      <c r="AJ23" s="199"/>
    </row>
    <row r="25" spans="3:43" x14ac:dyDescent="0.4">
      <c r="G25" s="75"/>
      <c r="W25" s="75"/>
    </row>
    <row r="26" spans="3:43" x14ac:dyDescent="0.4">
      <c r="G26" s="75"/>
      <c r="W26" s="76"/>
    </row>
    <row r="27" spans="3:43" x14ac:dyDescent="0.4">
      <c r="G27" s="77"/>
      <c r="W27" s="76"/>
    </row>
    <row r="28" spans="3:43" x14ac:dyDescent="0.4">
      <c r="G28" s="77"/>
      <c r="W28" s="76"/>
    </row>
    <row r="29" spans="3:43" x14ac:dyDescent="0.4">
      <c r="G29" s="76"/>
      <c r="W29" s="76"/>
    </row>
    <row r="30" spans="3:43" x14ac:dyDescent="0.4">
      <c r="G30" s="76"/>
      <c r="W30" s="76"/>
    </row>
    <row r="31" spans="3:43" x14ac:dyDescent="0.4">
      <c r="G31" s="76"/>
      <c r="W31" s="76"/>
    </row>
    <row r="32" spans="3:43" x14ac:dyDescent="0.4">
      <c r="G32" s="76"/>
      <c r="W32" s="78"/>
    </row>
    <row r="33" spans="7:23" x14ac:dyDescent="0.4">
      <c r="G33" s="79"/>
      <c r="W33" s="78"/>
    </row>
    <row r="34" spans="7:23" x14ac:dyDescent="0.4">
      <c r="W34" s="78"/>
    </row>
    <row r="35" spans="7:23" x14ac:dyDescent="0.4">
      <c r="W35" s="78"/>
    </row>
    <row r="36" spans="7:23" x14ac:dyDescent="0.4">
      <c r="W36" s="76"/>
    </row>
    <row r="37" spans="7:23" x14ac:dyDescent="0.4">
      <c r="W37" s="76"/>
    </row>
    <row r="38" spans="7:23" x14ac:dyDescent="0.4">
      <c r="W38" s="76"/>
    </row>
    <row r="39" spans="7:23" x14ac:dyDescent="0.4">
      <c r="W39" s="76"/>
    </row>
    <row r="40" spans="7:23" x14ac:dyDescent="0.4">
      <c r="W40" s="76"/>
    </row>
    <row r="41" spans="7:23" x14ac:dyDescent="0.4">
      <c r="W41" s="76"/>
    </row>
    <row r="42" spans="7:23" x14ac:dyDescent="0.4">
      <c r="W42" s="76"/>
    </row>
    <row r="43" spans="7:23" x14ac:dyDescent="0.4">
      <c r="W43" s="76"/>
    </row>
    <row r="44" spans="7:23" x14ac:dyDescent="0.4">
      <c r="W44" s="76"/>
    </row>
    <row r="45" spans="7:23" x14ac:dyDescent="0.4">
      <c r="W45" s="76"/>
    </row>
    <row r="46" spans="7:23" x14ac:dyDescent="0.4">
      <c r="W46" s="76"/>
    </row>
    <row r="47" spans="7:23" x14ac:dyDescent="0.4">
      <c r="W47" s="76"/>
    </row>
  </sheetData>
  <mergeCells count="23">
    <mergeCell ref="X22:AI22"/>
    <mergeCell ref="AI23:AJ23"/>
    <mergeCell ref="D12:F12"/>
    <mergeCell ref="G12:R12"/>
    <mergeCell ref="S12:T12"/>
    <mergeCell ref="C13:C23"/>
    <mergeCell ref="D13:E13"/>
    <mergeCell ref="D14:I14"/>
    <mergeCell ref="J15:L15"/>
    <mergeCell ref="M16:O16"/>
    <mergeCell ref="G17:R17"/>
    <mergeCell ref="P18:Q18"/>
    <mergeCell ref="R18:U18"/>
    <mergeCell ref="P19:U19"/>
    <mergeCell ref="C2:AJ2"/>
    <mergeCell ref="D4:F4"/>
    <mergeCell ref="C5:C11"/>
    <mergeCell ref="D5:F5"/>
    <mergeCell ref="G6:H6"/>
    <mergeCell ref="G7:H7"/>
    <mergeCell ref="H8:M8"/>
    <mergeCell ref="N9:O9"/>
    <mergeCell ref="O10:R10"/>
  </mergeCells>
  <pageMargins left="0.70866141732283472" right="0.70866141732283472" top="0.74803149606299213" bottom="0.74803149606299213" header="0.31496062992125984" footer="0.31496062992125984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תקציב</vt:lpstr>
      <vt:lpstr>גאנט</vt:lpstr>
      <vt:lpstr>גאנט!WPrint_Area_W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לקרץ משיח ענת</dc:creator>
  <cp:lastModifiedBy>לקרץ משיח ענת</cp:lastModifiedBy>
  <dcterms:created xsi:type="dcterms:W3CDTF">2025-07-23T13:46:33Z</dcterms:created>
  <dcterms:modified xsi:type="dcterms:W3CDTF">2025-08-03T06:12:25Z</dcterms:modified>
</cp:coreProperties>
</file>